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checkCompatibility="1" autoCompressPictures="0"/>
  <bookViews>
    <workbookView xWindow="0" yWindow="460" windowWidth="28800" windowHeight="16740" tabRatio="500"/>
  </bookViews>
  <sheets>
    <sheet name="Toutes disciplines en LGT" sheetId="1" r:id="rId1"/>
  </sheets>
  <calcPr calcId="181029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4" i="1" l="1"/>
  <c r="O38" i="1"/>
  <c r="O37" i="1"/>
  <c r="N34" i="1"/>
  <c r="N38" i="1"/>
  <c r="N37" i="1"/>
  <c r="M34" i="1"/>
  <c r="M38" i="1"/>
  <c r="M37" i="1"/>
  <c r="K34" i="1"/>
  <c r="K38" i="1"/>
  <c r="K37" i="1"/>
  <c r="J34" i="1"/>
  <c r="J38" i="1"/>
  <c r="J37" i="1"/>
  <c r="I34" i="1"/>
  <c r="I38" i="1"/>
  <c r="I37" i="1"/>
  <c r="G34" i="1"/>
  <c r="G38" i="1"/>
  <c r="G37" i="1"/>
  <c r="F34" i="1"/>
  <c r="F38" i="1"/>
  <c r="F37" i="1"/>
  <c r="E34" i="1"/>
  <c r="E38" i="1"/>
  <c r="E37" i="1"/>
  <c r="D34" i="1"/>
  <c r="D38" i="1"/>
  <c r="D37" i="1"/>
  <c r="C34" i="1"/>
  <c r="C38" i="1"/>
  <c r="C37" i="1"/>
  <c r="B34" i="1"/>
  <c r="B38" i="1"/>
  <c r="B37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Q27" i="1"/>
  <c r="U27" i="1"/>
  <c r="U28" i="1"/>
  <c r="U29" i="1"/>
  <c r="U30" i="1"/>
  <c r="U31" i="1"/>
  <c r="U32" i="1"/>
  <c r="S34" i="1"/>
  <c r="R34" i="1"/>
  <c r="P34" i="1"/>
  <c r="L34" i="1"/>
  <c r="H34" i="1"/>
  <c r="U34" i="1"/>
  <c r="Q34" i="1"/>
</calcChain>
</file>

<file path=xl/sharedStrings.xml><?xml version="1.0" encoding="utf-8"?>
<sst xmlns="http://schemas.openxmlformats.org/spreadsheetml/2006/main" count="56" uniqueCount="55">
  <si>
    <t>Solde de suppressions de postes (créations - suppressions de postes) en disciplines générales et technologiques (code L) pour le rentrée 2020</t>
  </si>
  <si>
    <t>Rentrée 2020</t>
  </si>
  <si>
    <t>L0100 - Philosophie</t>
  </si>
  <si>
    <t>L0201 - Lettres classiques</t>
  </si>
  <si>
    <t>L0202 - Lettres Modernes</t>
  </si>
  <si>
    <t>L0421 - Allemand</t>
  </si>
  <si>
    <t>L0422 - Anglais</t>
  </si>
  <si>
    <t>L0426 - Espagnol</t>
  </si>
  <si>
    <t>L0429 - Italien</t>
  </si>
  <si>
    <t>L1000 - Histoire-Géographie</t>
  </si>
  <si>
    <t>L1100 - SES</t>
  </si>
  <si>
    <t>L1300 - Mathématiques</t>
  </si>
  <si>
    <t>L14* - SII</t>
  </si>
  <si>
    <t>L15* - Physique</t>
  </si>
  <si>
    <t>L1600 - SVT</t>
  </si>
  <si>
    <t>L1900 - EPS</t>
  </si>
  <si>
    <t>L6500 - Arts appliqués</t>
  </si>
  <si>
    <t>L7100 - Biochimie-Biologie</t>
  </si>
  <si>
    <t>L7300 - STMS</t>
  </si>
  <si>
    <t>L80* - Eco-Gestion</t>
  </si>
  <si>
    <t>Total</t>
  </si>
  <si>
    <t>Académie d'Aix-Marseille</t>
  </si>
  <si>
    <t>§</t>
  </si>
  <si>
    <t>Académie d'Amiens</t>
  </si>
  <si>
    <t>Académie de Besançon</t>
  </si>
  <si>
    <t>Académie de Bordeaux</t>
  </si>
  <si>
    <t>Académie de Caen</t>
  </si>
  <si>
    <t>Académie de Clermont-Ferrand</t>
  </si>
  <si>
    <t>Académie de Corse</t>
  </si>
  <si>
    <t>Académie de Créteil</t>
  </si>
  <si>
    <t>Académie de Dijon</t>
  </si>
  <si>
    <t>Académie de Grenoble</t>
  </si>
  <si>
    <t>Académie de la Guadeloupe</t>
  </si>
  <si>
    <t>Académie de la Guyane</t>
  </si>
  <si>
    <t>Académie de la Martinique</t>
  </si>
  <si>
    <t>Académie de La Réunion</t>
  </si>
  <si>
    <t>Académie de Lille</t>
  </si>
  <si>
    <t>Académie de Limoges</t>
  </si>
  <si>
    <t>Académie de Lyon</t>
  </si>
  <si>
    <t>Académie de Montpellier</t>
  </si>
  <si>
    <t>Académie de Nancy-Metz</t>
  </si>
  <si>
    <t>Académie de Nantes</t>
  </si>
  <si>
    <t>Académie de Nice</t>
  </si>
  <si>
    <t>Académie de Orléans-Tours</t>
  </si>
  <si>
    <t>Académie de Paris</t>
  </si>
  <si>
    <t>Académie de Poitiers</t>
  </si>
  <si>
    <t>Académie de Reims</t>
  </si>
  <si>
    <t>Académie de Rennes</t>
  </si>
  <si>
    <t>Académie de Rouen</t>
  </si>
  <si>
    <t>Académie de Strasbourg</t>
  </si>
  <si>
    <t>Académie de Toulouse</t>
  </si>
  <si>
    <t>Académie de Versailles</t>
  </si>
  <si>
    <t>Nombre enseignants (RERS 2019)</t>
  </si>
  <si>
    <t>Nombre enseignants titulaires (RERS 2019)</t>
  </si>
  <si>
    <t>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</si>
</sst>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%"/>
    <numFmt numFmtId="165" formatCode="0.00\ %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i/>
      <sz val="11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0" fillId="0" borderId="0" xfId="0" applyBorder="1"/>
    <xf numFmtId="0" fontId="4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0" fillId="0" borderId="3" xfId="0" applyBorder="1"/>
    <xf numFmtId="0" fontId="6" fillId="2" borderId="3" xfId="0" applyFont="1" applyFill="1" applyBorder="1"/>
    <xf numFmtId="0" fontId="7" fillId="2" borderId="4" xfId="0" applyFont="1" applyFill="1" applyBorder="1"/>
    <xf numFmtId="1" fontId="0" fillId="0" borderId="0" xfId="0" applyNumberFormat="1"/>
    <xf numFmtId="165" fontId="0" fillId="0" borderId="0" xfId="1" applyNumberFormat="1" applyFont="1" applyBorder="1" applyAlignment="1" applyProtection="1"/>
    <xf numFmtId="0" fontId="1" fillId="0" borderId="0" xfId="0" applyFont="1" applyFill="1" applyBorder="1"/>
    <xf numFmtId="0" fontId="1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0" fillId="0" borderId="0" xfId="0" applyFill="1"/>
    <xf numFmtId="0" fontId="3" fillId="0" borderId="4" xfId="0" applyFont="1" applyFill="1" applyBorder="1"/>
    <xf numFmtId="0" fontId="3" fillId="0" borderId="0" xfId="0" applyFont="1" applyFill="1" applyBorder="1"/>
  </cellXfs>
  <cellStyles count="2">
    <cellStyle name="Normal" xfId="0" builtinId="0"/>
    <cellStyle name="Pourcentage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pane xSplit="1" ySplit="2" topLeftCell="B4" activePane="bottomRight" state="frozenSplit"/>
      <selection pane="topRight" activeCell="B1" sqref="B1"/>
      <selection pane="bottomLeft" activeCell="A3" sqref="A3"/>
      <selection pane="bottomRight" activeCell="D11" sqref="D11"/>
    </sheetView>
  </sheetViews>
  <sheetFormatPr baseColWidth="10" defaultColWidth="8.83203125" defaultRowHeight="14" x14ac:dyDescent="0"/>
  <cols>
    <col min="1" max="1" width="38.5" customWidth="1"/>
    <col min="2" max="2" width="13" customWidth="1"/>
    <col min="3" max="3" width="10.1640625" customWidth="1"/>
    <col min="4" max="4" width="10.33203125" customWidth="1"/>
    <col min="5" max="5" width="9.6640625" customWidth="1"/>
    <col min="6" max="8" width="9.5" customWidth="1"/>
    <col min="9" max="9" width="12.1640625" customWidth="1"/>
    <col min="10" max="10" width="8.33203125" customWidth="1"/>
    <col min="11" max="12" width="15.33203125" customWidth="1"/>
    <col min="13" max="13" width="14.5" customWidth="1"/>
    <col min="17" max="18" width="12.5" customWidth="1"/>
    <col min="19" max="19" width="16.83203125" customWidth="1"/>
    <col min="20" max="20" width="3.83203125" customWidth="1"/>
    <col min="21" max="1025" width="10.5" customWidth="1"/>
  </cols>
  <sheetData>
    <row r="1" spans="1:21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21" ht="4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/>
      <c r="U2" s="4" t="s">
        <v>20</v>
      </c>
    </row>
    <row r="3" spans="1:21">
      <c r="A3" s="5" t="s">
        <v>21</v>
      </c>
      <c r="B3" s="5">
        <v>-8</v>
      </c>
      <c r="C3" s="5">
        <v>0</v>
      </c>
      <c r="D3" s="5">
        <v>3</v>
      </c>
      <c r="E3" s="5">
        <v>-3</v>
      </c>
      <c r="F3" s="5">
        <v>8</v>
      </c>
      <c r="G3" s="5">
        <v>-5</v>
      </c>
      <c r="H3" s="5">
        <v>-5</v>
      </c>
      <c r="I3" s="5">
        <v>11</v>
      </c>
      <c r="J3" s="5">
        <v>-2</v>
      </c>
      <c r="K3" s="6">
        <v>-18</v>
      </c>
      <c r="L3" s="7">
        <v>-18</v>
      </c>
      <c r="M3" s="8">
        <v>-2</v>
      </c>
      <c r="N3" t="s">
        <v>22</v>
      </c>
      <c r="O3">
        <v>-7</v>
      </c>
      <c r="P3">
        <v>-2</v>
      </c>
      <c r="Q3">
        <v>1</v>
      </c>
      <c r="R3">
        <v>1</v>
      </c>
      <c r="S3">
        <v>5</v>
      </c>
    </row>
    <row r="4" spans="1:21">
      <c r="A4" s="5" t="s">
        <v>23</v>
      </c>
      <c r="B4" s="5">
        <v>0</v>
      </c>
      <c r="C4" s="5">
        <v>-1</v>
      </c>
      <c r="D4" s="5">
        <v>-5</v>
      </c>
      <c r="E4" s="5">
        <v>-1</v>
      </c>
      <c r="F4" s="5">
        <v>-2</v>
      </c>
      <c r="G4" s="5">
        <v>-2</v>
      </c>
      <c r="H4" s="5">
        <v>0</v>
      </c>
      <c r="I4" s="5">
        <v>9</v>
      </c>
      <c r="J4" s="5">
        <v>-2</v>
      </c>
      <c r="K4" s="6">
        <v>-10</v>
      </c>
      <c r="L4" s="7">
        <v>-12</v>
      </c>
      <c r="M4" s="8">
        <v>-1</v>
      </c>
      <c r="N4" s="8">
        <v>4</v>
      </c>
      <c r="O4" s="8">
        <v>1</v>
      </c>
      <c r="P4" s="8">
        <v>1</v>
      </c>
      <c r="Q4" s="8">
        <v>-1</v>
      </c>
      <c r="R4" s="8">
        <v>-2</v>
      </c>
      <c r="S4" s="8">
        <v>2</v>
      </c>
      <c r="U4">
        <f t="shared" ref="U4:U32" si="0">SUM(B4:S4)</f>
        <v>-22</v>
      </c>
    </row>
    <row r="5" spans="1:21">
      <c r="A5" s="5" t="s">
        <v>24</v>
      </c>
      <c r="B5" s="5">
        <v>1</v>
      </c>
      <c r="C5" s="5">
        <v>-2</v>
      </c>
      <c r="D5" s="5">
        <v>-1</v>
      </c>
      <c r="E5" s="5">
        <v>-1</v>
      </c>
      <c r="F5" s="5">
        <v>2</v>
      </c>
      <c r="G5" s="5">
        <v>-1</v>
      </c>
      <c r="H5" s="5">
        <v>0</v>
      </c>
      <c r="I5" s="5">
        <v>3</v>
      </c>
      <c r="J5" s="5">
        <v>0</v>
      </c>
      <c r="K5" s="6">
        <v>-11</v>
      </c>
      <c r="L5" s="9">
        <v>-15</v>
      </c>
      <c r="M5" s="5">
        <v>1</v>
      </c>
      <c r="N5" s="5">
        <v>3</v>
      </c>
      <c r="O5" s="5">
        <v>-2</v>
      </c>
      <c r="P5" s="5">
        <v>-1</v>
      </c>
      <c r="Q5" s="5">
        <v>0</v>
      </c>
      <c r="R5" s="5">
        <v>0</v>
      </c>
      <c r="S5" s="5">
        <v>3</v>
      </c>
      <c r="T5" s="8"/>
      <c r="U5">
        <f t="shared" si="0"/>
        <v>-21</v>
      </c>
    </row>
    <row r="6" spans="1:21" s="23" customFormat="1">
      <c r="A6" s="20" t="s">
        <v>25</v>
      </c>
      <c r="B6" s="20">
        <v>2</v>
      </c>
      <c r="C6" s="20">
        <v>-2</v>
      </c>
      <c r="D6" s="20">
        <v>0</v>
      </c>
      <c r="E6" s="20">
        <v>0</v>
      </c>
      <c r="F6" s="20">
        <v>2</v>
      </c>
      <c r="G6" s="20">
        <v>-2</v>
      </c>
      <c r="H6" s="20">
        <v>0</v>
      </c>
      <c r="I6" s="20">
        <v>6</v>
      </c>
      <c r="J6" s="20">
        <v>-1</v>
      </c>
      <c r="K6" s="24">
        <v>-14</v>
      </c>
      <c r="L6" s="25">
        <v>-10</v>
      </c>
      <c r="M6" s="23">
        <v>-3</v>
      </c>
      <c r="N6" s="23">
        <v>3</v>
      </c>
      <c r="O6" s="23">
        <v>0</v>
      </c>
      <c r="P6" s="23">
        <v>1</v>
      </c>
      <c r="Q6" s="23">
        <v>3</v>
      </c>
      <c r="R6" s="23">
        <v>1</v>
      </c>
      <c r="S6" s="23">
        <v>5</v>
      </c>
      <c r="U6" s="23">
        <f t="shared" si="0"/>
        <v>-9</v>
      </c>
    </row>
    <row r="7" spans="1:21">
      <c r="A7" s="5" t="s">
        <v>26</v>
      </c>
      <c r="B7" s="5">
        <v>0</v>
      </c>
      <c r="C7" s="5">
        <v>-2</v>
      </c>
      <c r="D7" s="5">
        <v>-8</v>
      </c>
      <c r="E7" s="5">
        <v>-2</v>
      </c>
      <c r="F7" s="5">
        <v>-1</v>
      </c>
      <c r="G7" s="5">
        <v>-2</v>
      </c>
      <c r="H7" s="5">
        <v>0</v>
      </c>
      <c r="I7" s="5">
        <v>-1</v>
      </c>
      <c r="J7" s="5">
        <v>-2</v>
      </c>
      <c r="K7" s="6">
        <v>-9</v>
      </c>
      <c r="L7" s="9">
        <v>-8</v>
      </c>
      <c r="M7" s="5">
        <v>-4</v>
      </c>
      <c r="N7" s="5">
        <v>-2</v>
      </c>
      <c r="O7" s="5">
        <v>0</v>
      </c>
      <c r="P7" s="5">
        <v>0</v>
      </c>
      <c r="Q7" s="5">
        <v>-1</v>
      </c>
      <c r="R7" s="5">
        <v>-1</v>
      </c>
      <c r="S7" s="5">
        <v>-1</v>
      </c>
      <c r="T7" s="8"/>
      <c r="U7">
        <f t="shared" si="0"/>
        <v>-44</v>
      </c>
    </row>
    <row r="8" spans="1:21">
      <c r="A8" s="5" t="s">
        <v>27</v>
      </c>
      <c r="B8" s="5">
        <v>-1</v>
      </c>
      <c r="C8" s="5">
        <v>-1</v>
      </c>
      <c r="D8" s="5">
        <v>-3</v>
      </c>
      <c r="E8" s="5">
        <v>0</v>
      </c>
      <c r="F8" s="5">
        <v>-2</v>
      </c>
      <c r="G8" s="5">
        <v>0</v>
      </c>
      <c r="H8" s="5">
        <v>0</v>
      </c>
      <c r="I8" s="5">
        <v>0</v>
      </c>
      <c r="J8" s="5">
        <v>-2</v>
      </c>
      <c r="K8" s="6">
        <v>-8</v>
      </c>
      <c r="L8" s="7">
        <v>-5</v>
      </c>
      <c r="M8" s="8">
        <v>-2</v>
      </c>
      <c r="N8" s="8">
        <v>0</v>
      </c>
      <c r="O8" s="8">
        <v>1</v>
      </c>
      <c r="P8" s="8">
        <v>2</v>
      </c>
      <c r="Q8" s="8">
        <v>-1</v>
      </c>
      <c r="R8" s="8">
        <v>-1</v>
      </c>
      <c r="S8" s="8">
        <v>-1</v>
      </c>
      <c r="U8">
        <f t="shared" si="0"/>
        <v>-24</v>
      </c>
    </row>
    <row r="9" spans="1:21">
      <c r="A9" s="5" t="s">
        <v>28</v>
      </c>
      <c r="B9" s="5"/>
      <c r="C9" s="5"/>
      <c r="D9" s="5"/>
      <c r="E9" s="5"/>
      <c r="F9" s="5"/>
      <c r="G9" s="5"/>
      <c r="H9" s="5"/>
      <c r="I9" s="5"/>
      <c r="J9" s="5"/>
      <c r="K9" s="6"/>
      <c r="L9" s="7"/>
      <c r="U9">
        <f t="shared" si="0"/>
        <v>0</v>
      </c>
    </row>
    <row r="10" spans="1:21">
      <c r="A10" s="5" t="s">
        <v>29</v>
      </c>
      <c r="B10" s="5">
        <v>1</v>
      </c>
      <c r="C10" s="5">
        <v>-2</v>
      </c>
      <c r="D10" s="5">
        <v>3</v>
      </c>
      <c r="E10" s="5">
        <v>-1</v>
      </c>
      <c r="F10" s="5">
        <v>14</v>
      </c>
      <c r="G10" s="5">
        <v>0</v>
      </c>
      <c r="H10" s="5">
        <v>0</v>
      </c>
      <c r="I10" s="5">
        <v>14</v>
      </c>
      <c r="J10" s="5">
        <v>-1</v>
      </c>
      <c r="K10" s="6">
        <v>-15</v>
      </c>
      <c r="L10" s="7">
        <v>-25</v>
      </c>
      <c r="M10" s="8">
        <v>-1</v>
      </c>
      <c r="N10" s="8">
        <v>4</v>
      </c>
      <c r="O10" s="8">
        <v>-1</v>
      </c>
      <c r="P10" s="8">
        <v>16</v>
      </c>
      <c r="Q10" s="8">
        <v>-1</v>
      </c>
      <c r="R10" s="8">
        <v>-1</v>
      </c>
      <c r="S10" s="8">
        <v>-1</v>
      </c>
      <c r="U10">
        <f t="shared" si="0"/>
        <v>3</v>
      </c>
    </row>
    <row r="11" spans="1:21">
      <c r="A11" s="5" t="s">
        <v>30</v>
      </c>
      <c r="B11" s="5">
        <v>-1</v>
      </c>
      <c r="C11" s="5">
        <v>-3</v>
      </c>
      <c r="D11" s="5">
        <v>-3</v>
      </c>
      <c r="E11" s="5">
        <v>-3</v>
      </c>
      <c r="F11" s="5">
        <v>-3</v>
      </c>
      <c r="G11" s="5">
        <v>-6</v>
      </c>
      <c r="H11" s="5">
        <v>-1</v>
      </c>
      <c r="I11" s="5">
        <v>-6</v>
      </c>
      <c r="J11" s="5">
        <v>-5</v>
      </c>
      <c r="K11" s="6">
        <v>-24</v>
      </c>
      <c r="L11" s="9">
        <v>-4</v>
      </c>
      <c r="M11" s="5">
        <v>-6</v>
      </c>
      <c r="N11" s="5">
        <v>1</v>
      </c>
      <c r="O11">
        <v>-5</v>
      </c>
      <c r="P11">
        <v>2</v>
      </c>
      <c r="Q11">
        <v>-1</v>
      </c>
      <c r="R11" s="10">
        <v>0</v>
      </c>
      <c r="S11">
        <v>0</v>
      </c>
      <c r="U11">
        <f t="shared" si="0"/>
        <v>-68</v>
      </c>
    </row>
    <row r="12" spans="1:21">
      <c r="A12" s="5" t="s">
        <v>31</v>
      </c>
      <c r="B12" s="5">
        <v>1</v>
      </c>
      <c r="C12" s="5">
        <v>-2</v>
      </c>
      <c r="D12" s="5">
        <v>-8</v>
      </c>
      <c r="E12" s="5">
        <v>2</v>
      </c>
      <c r="F12" s="5">
        <v>5</v>
      </c>
      <c r="G12" s="5">
        <v>-9</v>
      </c>
      <c r="H12" s="5">
        <v>-3</v>
      </c>
      <c r="I12" s="5">
        <v>0</v>
      </c>
      <c r="J12" s="5">
        <v>-13</v>
      </c>
      <c r="K12" s="6">
        <v>-34</v>
      </c>
      <c r="L12" s="7">
        <v>-35</v>
      </c>
      <c r="M12" s="8">
        <v>-3</v>
      </c>
      <c r="N12" s="8">
        <v>1</v>
      </c>
      <c r="O12" s="8">
        <v>2</v>
      </c>
      <c r="P12" s="8">
        <v>4</v>
      </c>
      <c r="Q12" s="8">
        <v>-1</v>
      </c>
      <c r="R12" s="8">
        <v>0</v>
      </c>
      <c r="S12" s="8">
        <v>12</v>
      </c>
      <c r="U12">
        <f t="shared" si="0"/>
        <v>-81</v>
      </c>
    </row>
    <row r="13" spans="1:21">
      <c r="A13" s="11" t="s">
        <v>32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3"/>
      <c r="U13">
        <f t="shared" si="0"/>
        <v>0</v>
      </c>
    </row>
    <row r="14" spans="1:21">
      <c r="A14" s="11" t="s">
        <v>33</v>
      </c>
      <c r="B14" s="11"/>
      <c r="C14" s="11"/>
      <c r="D14" s="11"/>
      <c r="E14" s="11"/>
      <c r="F14" s="11"/>
      <c r="G14" s="11"/>
      <c r="H14" s="11"/>
      <c r="I14" s="11">
        <v>7</v>
      </c>
      <c r="J14" s="11">
        <v>-2</v>
      </c>
      <c r="K14" s="12">
        <v>-6</v>
      </c>
      <c r="L14" s="13"/>
      <c r="M14">
        <v>1</v>
      </c>
      <c r="N14">
        <v>7</v>
      </c>
      <c r="U14">
        <f t="shared" si="0"/>
        <v>7</v>
      </c>
    </row>
    <row r="15" spans="1:21">
      <c r="A15" s="5" t="s">
        <v>34</v>
      </c>
      <c r="B15" s="5"/>
      <c r="C15" s="5"/>
      <c r="D15" s="5"/>
      <c r="E15" s="5"/>
      <c r="F15" s="5"/>
      <c r="G15" s="5"/>
      <c r="H15" s="5"/>
      <c r="I15" s="5"/>
      <c r="J15" s="5"/>
      <c r="K15" s="6"/>
      <c r="L15" s="7"/>
      <c r="U15">
        <f t="shared" si="0"/>
        <v>0</v>
      </c>
    </row>
    <row r="16" spans="1:21">
      <c r="A16" s="5" t="s">
        <v>35</v>
      </c>
      <c r="B16" s="5">
        <v>-1</v>
      </c>
      <c r="C16" s="5">
        <v>-1</v>
      </c>
      <c r="D16" s="5">
        <v>-3</v>
      </c>
      <c r="E16" s="5">
        <v>-8</v>
      </c>
      <c r="F16" s="5">
        <v>-8</v>
      </c>
      <c r="G16" s="5">
        <v>-3</v>
      </c>
      <c r="H16" s="5">
        <v>0</v>
      </c>
      <c r="I16" s="5">
        <v>-12</v>
      </c>
      <c r="J16" s="5">
        <v>-6</v>
      </c>
      <c r="K16" s="6">
        <v>-11</v>
      </c>
      <c r="L16" s="7">
        <v>-16</v>
      </c>
      <c r="M16" s="8">
        <v>-6</v>
      </c>
      <c r="N16" s="8">
        <v>1</v>
      </c>
      <c r="O16" s="8">
        <v>-1</v>
      </c>
      <c r="P16" s="8">
        <v>0</v>
      </c>
      <c r="Q16" s="8">
        <v>-2</v>
      </c>
      <c r="S16" s="8">
        <v>11</v>
      </c>
      <c r="U16">
        <f t="shared" si="0"/>
        <v>-66</v>
      </c>
    </row>
    <row r="17" spans="1:21">
      <c r="A17" s="5" t="s">
        <v>36</v>
      </c>
      <c r="B17" s="5">
        <v>-1</v>
      </c>
      <c r="C17" s="5">
        <v>-3</v>
      </c>
      <c r="D17" s="5">
        <v>-4</v>
      </c>
      <c r="E17" s="5">
        <v>-7</v>
      </c>
      <c r="F17" s="5">
        <v>0</v>
      </c>
      <c r="G17" s="5">
        <v>-4</v>
      </c>
      <c r="H17" s="5">
        <v>-1</v>
      </c>
      <c r="I17" s="5">
        <v>1</v>
      </c>
      <c r="J17" s="5">
        <v>-2</v>
      </c>
      <c r="K17" s="6">
        <v>-36</v>
      </c>
      <c r="L17" s="7">
        <v>-44</v>
      </c>
      <c r="M17" s="8">
        <v>-4</v>
      </c>
      <c r="N17" s="8">
        <v>6</v>
      </c>
      <c r="O17" s="8">
        <v>-3</v>
      </c>
      <c r="P17" s="8">
        <v>1</v>
      </c>
      <c r="Q17" s="8">
        <v>0</v>
      </c>
      <c r="R17" s="8">
        <v>1</v>
      </c>
      <c r="S17" s="8">
        <v>7</v>
      </c>
      <c r="U17">
        <f t="shared" si="0"/>
        <v>-93</v>
      </c>
    </row>
    <row r="18" spans="1:21">
      <c r="A18" s="5" t="s">
        <v>37</v>
      </c>
      <c r="B18" s="5">
        <v>0</v>
      </c>
      <c r="C18" s="5">
        <v>1</v>
      </c>
      <c r="D18" s="5">
        <v>-3</v>
      </c>
      <c r="E18" s="5">
        <v>0</v>
      </c>
      <c r="F18" s="5">
        <v>1</v>
      </c>
      <c r="G18" s="5">
        <v>-1</v>
      </c>
      <c r="H18" s="5"/>
      <c r="I18" s="5">
        <v>4</v>
      </c>
      <c r="J18" s="5">
        <v>-1</v>
      </c>
      <c r="K18" s="6">
        <v>-4</v>
      </c>
      <c r="L18" s="9">
        <v>-5</v>
      </c>
      <c r="M18" s="5">
        <v>0</v>
      </c>
      <c r="N18" s="5">
        <v>4</v>
      </c>
      <c r="O18" s="5">
        <v>1</v>
      </c>
      <c r="P18" s="5">
        <v>-1</v>
      </c>
      <c r="Q18" s="5">
        <v>0</v>
      </c>
      <c r="R18" s="5">
        <v>0</v>
      </c>
      <c r="S18" s="5">
        <v>3</v>
      </c>
      <c r="T18" s="8"/>
      <c r="U18">
        <f t="shared" si="0"/>
        <v>-1</v>
      </c>
    </row>
    <row r="19" spans="1:21">
      <c r="A19" s="5" t="s">
        <v>38</v>
      </c>
      <c r="B19" s="5">
        <v>1</v>
      </c>
      <c r="C19" s="5">
        <v>-1</v>
      </c>
      <c r="D19" s="5">
        <v>-1</v>
      </c>
      <c r="E19" s="5">
        <v>-2</v>
      </c>
      <c r="F19" s="5">
        <v>9</v>
      </c>
      <c r="G19" s="5">
        <v>-6</v>
      </c>
      <c r="H19" s="5">
        <v>-2</v>
      </c>
      <c r="I19" s="5">
        <v>8</v>
      </c>
      <c r="J19" s="5">
        <v>-5</v>
      </c>
      <c r="K19" s="6">
        <v>-18</v>
      </c>
      <c r="L19" s="7">
        <v>-28</v>
      </c>
      <c r="M19" s="8">
        <v>-2</v>
      </c>
      <c r="N19" s="8">
        <v>5</v>
      </c>
      <c r="O19" s="8">
        <v>-1</v>
      </c>
      <c r="P19" s="8">
        <v>3</v>
      </c>
      <c r="Q19" s="8">
        <v>-1</v>
      </c>
      <c r="S19" s="8">
        <v>7</v>
      </c>
      <c r="U19">
        <f t="shared" si="0"/>
        <v>-34</v>
      </c>
    </row>
    <row r="20" spans="1:21">
      <c r="A20" s="5" t="s">
        <v>39</v>
      </c>
      <c r="B20" s="5">
        <v>1</v>
      </c>
      <c r="C20" s="5">
        <v>-1</v>
      </c>
      <c r="D20" s="5">
        <v>-2</v>
      </c>
      <c r="E20" s="5">
        <v>-2</v>
      </c>
      <c r="F20" s="5">
        <v>9</v>
      </c>
      <c r="G20" s="5">
        <v>2</v>
      </c>
      <c r="H20" s="5">
        <v>0</v>
      </c>
      <c r="I20" s="5">
        <v>5</v>
      </c>
      <c r="J20" s="5">
        <v>-1</v>
      </c>
      <c r="K20" s="6">
        <v>-24</v>
      </c>
      <c r="L20" s="7">
        <v>-27</v>
      </c>
      <c r="M20" s="8">
        <v>-5</v>
      </c>
      <c r="N20" s="8">
        <v>3</v>
      </c>
      <c r="O20" s="8">
        <v>2</v>
      </c>
      <c r="P20" s="8">
        <v>3</v>
      </c>
      <c r="Q20" s="8">
        <v>-2</v>
      </c>
      <c r="R20" s="8">
        <v>-1</v>
      </c>
      <c r="S20" s="8">
        <v>2</v>
      </c>
      <c r="U20">
        <f t="shared" si="0"/>
        <v>-38</v>
      </c>
    </row>
    <row r="21" spans="1:21">
      <c r="A21" s="5" t="s">
        <v>40</v>
      </c>
      <c r="B21" s="5">
        <v>0</v>
      </c>
      <c r="C21" s="5">
        <v>-2</v>
      </c>
      <c r="D21" s="5">
        <v>0</v>
      </c>
      <c r="E21" s="5">
        <v>-3</v>
      </c>
      <c r="F21" s="5">
        <v>-3</v>
      </c>
      <c r="G21" s="5">
        <v>0</v>
      </c>
      <c r="H21" s="5">
        <v>0</v>
      </c>
      <c r="I21" s="5">
        <v>-1</v>
      </c>
      <c r="J21" s="5">
        <v>-5</v>
      </c>
      <c r="K21" s="6">
        <v>-15</v>
      </c>
      <c r="L21" s="9">
        <v>-31</v>
      </c>
      <c r="M21" s="5">
        <v>-4</v>
      </c>
      <c r="N21" s="5">
        <v>1</v>
      </c>
      <c r="O21" s="5">
        <v>-3</v>
      </c>
      <c r="P21" s="5">
        <v>0</v>
      </c>
      <c r="Q21" s="5">
        <v>-1</v>
      </c>
      <c r="R21" s="5">
        <v>0</v>
      </c>
      <c r="S21" s="5">
        <v>-8</v>
      </c>
      <c r="U21">
        <f t="shared" si="0"/>
        <v>-75</v>
      </c>
    </row>
    <row r="22" spans="1:21" s="23" customFormat="1">
      <c r="A22" s="20" t="s">
        <v>41</v>
      </c>
      <c r="B22" s="20">
        <v>1</v>
      </c>
      <c r="C22" s="20">
        <v>-6</v>
      </c>
      <c r="D22" s="20">
        <v>-9</v>
      </c>
      <c r="E22" s="20">
        <v>-4</v>
      </c>
      <c r="F22" s="20">
        <v>2</v>
      </c>
      <c r="G22" s="20">
        <v>-2</v>
      </c>
      <c r="H22" s="20">
        <v>-1</v>
      </c>
      <c r="I22" s="20">
        <v>1</v>
      </c>
      <c r="J22" s="20">
        <v>-3</v>
      </c>
      <c r="K22" s="21">
        <v>-22</v>
      </c>
      <c r="L22" s="22">
        <v>-17</v>
      </c>
      <c r="M22" s="23">
        <v>-7</v>
      </c>
      <c r="N22" s="23">
        <v>2</v>
      </c>
      <c r="O22" s="23">
        <v>2</v>
      </c>
      <c r="P22" s="23">
        <v>2</v>
      </c>
      <c r="Q22" s="23">
        <v>-2</v>
      </c>
      <c r="R22" s="23">
        <v>-1</v>
      </c>
      <c r="S22" s="23">
        <v>-4</v>
      </c>
      <c r="U22" s="23">
        <f t="shared" si="0"/>
        <v>-68</v>
      </c>
    </row>
    <row r="23" spans="1:21">
      <c r="A23" s="5" t="s">
        <v>42</v>
      </c>
      <c r="B23" s="5">
        <v>-1</v>
      </c>
      <c r="C23" s="5">
        <v>-2</v>
      </c>
      <c r="D23" s="5">
        <v>-5</v>
      </c>
      <c r="E23" s="5">
        <v>-1</v>
      </c>
      <c r="F23" s="5">
        <v>1</v>
      </c>
      <c r="G23" s="5">
        <v>3</v>
      </c>
      <c r="H23" s="5">
        <v>-2</v>
      </c>
      <c r="I23" s="5">
        <v>4</v>
      </c>
      <c r="J23" s="5">
        <v>-3</v>
      </c>
      <c r="K23" s="6">
        <v>-17</v>
      </c>
      <c r="L23" s="7">
        <v>-19</v>
      </c>
      <c r="M23" s="19">
        <v>-4</v>
      </c>
      <c r="N23" s="19">
        <v>1</v>
      </c>
      <c r="O23" s="19">
        <v>-2</v>
      </c>
      <c r="Q23" s="19">
        <v>-1</v>
      </c>
      <c r="U23">
        <f t="shared" si="0"/>
        <v>-48</v>
      </c>
    </row>
    <row r="24" spans="1:21">
      <c r="A24" s="5" t="s">
        <v>43</v>
      </c>
      <c r="B24" s="5">
        <v>0</v>
      </c>
      <c r="C24" s="5">
        <v>0</v>
      </c>
      <c r="D24" s="5">
        <v>-5</v>
      </c>
      <c r="E24" s="5">
        <v>-4</v>
      </c>
      <c r="F24" s="5">
        <v>-1</v>
      </c>
      <c r="G24" s="5">
        <v>-2</v>
      </c>
      <c r="H24" s="5">
        <v>-2</v>
      </c>
      <c r="I24" s="5">
        <v>1</v>
      </c>
      <c r="J24" s="5">
        <v>-5</v>
      </c>
      <c r="K24" s="6">
        <v>-17</v>
      </c>
      <c r="L24" s="7">
        <v>-12</v>
      </c>
      <c r="M24" s="8">
        <v>-6</v>
      </c>
      <c r="N24" s="8">
        <v>-2</v>
      </c>
      <c r="O24" s="8">
        <v>-3</v>
      </c>
      <c r="P24" s="8">
        <v>0</v>
      </c>
      <c r="Q24" s="8">
        <v>-3</v>
      </c>
      <c r="R24" s="8">
        <v>-1</v>
      </c>
      <c r="S24" s="8">
        <v>11</v>
      </c>
      <c r="U24">
        <f t="shared" si="0"/>
        <v>-51</v>
      </c>
    </row>
    <row r="25" spans="1:21">
      <c r="A25" s="5" t="s">
        <v>44</v>
      </c>
      <c r="B25" s="5">
        <v>-1</v>
      </c>
      <c r="C25" s="5">
        <v>-8</v>
      </c>
      <c r="D25" s="5">
        <v>-1</v>
      </c>
      <c r="E25" s="5">
        <v>-2</v>
      </c>
      <c r="F25" s="5">
        <v>-3</v>
      </c>
      <c r="G25" s="5">
        <v>-5</v>
      </c>
      <c r="H25" s="5">
        <v>-1</v>
      </c>
      <c r="I25" s="5">
        <v>0</v>
      </c>
      <c r="J25" s="5">
        <v>-3</v>
      </c>
      <c r="K25" s="6">
        <v>-14</v>
      </c>
      <c r="L25" s="7">
        <v>-5</v>
      </c>
      <c r="M25" s="8">
        <v>-8</v>
      </c>
      <c r="N25" s="8">
        <v>-4</v>
      </c>
      <c r="O25" s="8">
        <v>-10</v>
      </c>
      <c r="P25" s="8">
        <v>3</v>
      </c>
      <c r="Q25" s="8">
        <v>-2</v>
      </c>
      <c r="R25" s="8">
        <v>1</v>
      </c>
      <c r="S25" s="8">
        <v>-3</v>
      </c>
      <c r="U25">
        <f t="shared" si="0"/>
        <v>-66</v>
      </c>
    </row>
    <row r="26" spans="1:21">
      <c r="A26" s="5" t="s">
        <v>45</v>
      </c>
      <c r="B26" s="5">
        <v>1</v>
      </c>
      <c r="C26" s="5">
        <v>1</v>
      </c>
      <c r="D26" s="5">
        <v>0</v>
      </c>
      <c r="E26" s="5">
        <v>-1</v>
      </c>
      <c r="F26" s="5">
        <v>5</v>
      </c>
      <c r="G26" s="5">
        <v>-1</v>
      </c>
      <c r="H26" s="5">
        <v>-1</v>
      </c>
      <c r="I26" s="5">
        <v>3</v>
      </c>
      <c r="J26" s="5">
        <v>-2</v>
      </c>
      <c r="K26" s="6">
        <v>-6</v>
      </c>
      <c r="L26" s="7">
        <v>-10</v>
      </c>
      <c r="M26" s="8">
        <v>-10</v>
      </c>
      <c r="N26" s="8">
        <v>7</v>
      </c>
      <c r="O26" s="8">
        <v>-3</v>
      </c>
      <c r="P26" s="8">
        <v>1</v>
      </c>
      <c r="Q26" s="8">
        <v>0</v>
      </c>
      <c r="R26" s="8">
        <v>-1</v>
      </c>
      <c r="S26" s="8">
        <v>-1</v>
      </c>
      <c r="U26">
        <f t="shared" si="0"/>
        <v>-18</v>
      </c>
    </row>
    <row r="27" spans="1:21">
      <c r="A27" s="5" t="s">
        <v>46</v>
      </c>
      <c r="B27" s="5">
        <v>1</v>
      </c>
      <c r="C27" s="5">
        <v>-2</v>
      </c>
      <c r="D27" s="5">
        <v>-3</v>
      </c>
      <c r="E27" s="5">
        <v>-2</v>
      </c>
      <c r="F27" s="5">
        <v>-1</v>
      </c>
      <c r="G27" s="5">
        <v>0</v>
      </c>
      <c r="H27" s="5"/>
      <c r="I27" s="5">
        <v>-2</v>
      </c>
      <c r="J27" s="5">
        <v>2</v>
      </c>
      <c r="K27" s="6">
        <v>-14</v>
      </c>
      <c r="L27" s="7">
        <v>-16</v>
      </c>
      <c r="M27" s="8">
        <v>-3</v>
      </c>
      <c r="O27">
        <v>-1</v>
      </c>
      <c r="Q27">
        <f>--1</f>
        <v>1</v>
      </c>
      <c r="S27">
        <v>-2</v>
      </c>
      <c r="U27">
        <f t="shared" si="0"/>
        <v>-42</v>
      </c>
    </row>
    <row r="28" spans="1:21">
      <c r="A28" s="5" t="s">
        <v>47</v>
      </c>
      <c r="B28" s="5">
        <v>-2</v>
      </c>
      <c r="C28" s="5">
        <v>1</v>
      </c>
      <c r="D28" s="5">
        <v>-6</v>
      </c>
      <c r="E28" s="5">
        <v>-2</v>
      </c>
      <c r="F28" s="5">
        <v>3</v>
      </c>
      <c r="G28" s="5">
        <v>-3</v>
      </c>
      <c r="H28" s="5">
        <v>-1</v>
      </c>
      <c r="I28" s="5">
        <v>0</v>
      </c>
      <c r="J28" s="5">
        <v>-6</v>
      </c>
      <c r="K28" s="6">
        <v>-19</v>
      </c>
      <c r="L28" s="9">
        <v>-22</v>
      </c>
      <c r="M28" s="5">
        <v>-4</v>
      </c>
      <c r="N28" s="5">
        <v>-3</v>
      </c>
      <c r="O28" s="5">
        <v>-3</v>
      </c>
      <c r="P28" s="8">
        <v>0</v>
      </c>
      <c r="Q28" s="8">
        <v>0</v>
      </c>
      <c r="R28" s="8">
        <v>1</v>
      </c>
      <c r="S28" s="8">
        <v>-2</v>
      </c>
      <c r="U28">
        <f t="shared" si="0"/>
        <v>-68</v>
      </c>
    </row>
    <row r="29" spans="1:21">
      <c r="A29" s="5" t="s">
        <v>48</v>
      </c>
      <c r="B29" s="5">
        <v>-2</v>
      </c>
      <c r="C29" s="5">
        <v>0</v>
      </c>
      <c r="D29" s="5">
        <v>-9</v>
      </c>
      <c r="E29" s="5">
        <v>-3</v>
      </c>
      <c r="F29" s="5">
        <v>-1</v>
      </c>
      <c r="G29" s="5">
        <v>-3</v>
      </c>
      <c r="H29" s="5">
        <v>0</v>
      </c>
      <c r="I29" s="5">
        <v>-3</v>
      </c>
      <c r="J29" s="5">
        <v>-10</v>
      </c>
      <c r="K29" s="6">
        <v>-24</v>
      </c>
      <c r="L29" s="7">
        <v>-17</v>
      </c>
      <c r="M29" s="8">
        <v>-8</v>
      </c>
      <c r="N29" s="8">
        <v>-1</v>
      </c>
      <c r="O29" s="8">
        <v>-5</v>
      </c>
      <c r="P29" s="8">
        <v>0</v>
      </c>
      <c r="Q29" s="8">
        <v>-2</v>
      </c>
      <c r="R29" s="8">
        <v>-1</v>
      </c>
      <c r="S29" s="8">
        <v>-2</v>
      </c>
      <c r="U29">
        <f t="shared" si="0"/>
        <v>-91</v>
      </c>
    </row>
    <row r="30" spans="1:21">
      <c r="A30" s="5" t="s">
        <v>49</v>
      </c>
      <c r="B30" s="5">
        <v>2</v>
      </c>
      <c r="C30" s="5">
        <v>-2</v>
      </c>
      <c r="D30" s="5">
        <v>-3</v>
      </c>
      <c r="E30" s="5">
        <v>-4</v>
      </c>
      <c r="F30" s="5">
        <v>-3</v>
      </c>
      <c r="G30" s="5">
        <v>0</v>
      </c>
      <c r="H30" s="5">
        <v>-1</v>
      </c>
      <c r="I30" s="5">
        <v>-1</v>
      </c>
      <c r="J30" s="5">
        <v>0</v>
      </c>
      <c r="K30" s="6">
        <v>-6</v>
      </c>
      <c r="L30" s="7">
        <v>-8</v>
      </c>
      <c r="M30" s="8">
        <v>-4</v>
      </c>
      <c r="Q30">
        <v>-1</v>
      </c>
      <c r="R30">
        <v>-1</v>
      </c>
      <c r="S30">
        <v>-3</v>
      </c>
      <c r="U30">
        <f t="shared" si="0"/>
        <v>-35</v>
      </c>
    </row>
    <row r="31" spans="1:21">
      <c r="A31" s="5" t="s">
        <v>50</v>
      </c>
      <c r="B31" s="5">
        <v>-2</v>
      </c>
      <c r="C31" s="5">
        <v>-1</v>
      </c>
      <c r="D31" s="5">
        <v>-10</v>
      </c>
      <c r="E31" s="5">
        <v>0</v>
      </c>
      <c r="F31" s="5">
        <v>9</v>
      </c>
      <c r="G31" s="5">
        <v>0</v>
      </c>
      <c r="H31" s="5"/>
      <c r="I31" s="5">
        <v>5</v>
      </c>
      <c r="J31" s="5">
        <v>3</v>
      </c>
      <c r="K31" s="6">
        <v>-27</v>
      </c>
      <c r="L31" s="7">
        <v>-19</v>
      </c>
      <c r="M31" s="8">
        <v>2</v>
      </c>
      <c r="N31" s="8">
        <v>5</v>
      </c>
      <c r="O31" s="8">
        <v>-2</v>
      </c>
      <c r="P31" s="8">
        <v>5</v>
      </c>
      <c r="Q31" s="8">
        <v>7</v>
      </c>
      <c r="R31" s="8">
        <v>-1</v>
      </c>
      <c r="S31" s="8">
        <v>-6</v>
      </c>
      <c r="U31">
        <f t="shared" si="0"/>
        <v>-32</v>
      </c>
    </row>
    <row r="32" spans="1:21">
      <c r="A32" s="5" t="s">
        <v>51</v>
      </c>
      <c r="B32" s="5">
        <v>5</v>
      </c>
      <c r="C32" s="5">
        <v>-4</v>
      </c>
      <c r="D32" s="5">
        <v>0</v>
      </c>
      <c r="E32" s="5">
        <v>1</v>
      </c>
      <c r="F32" s="5">
        <v>25</v>
      </c>
      <c r="G32" s="5">
        <v>-6</v>
      </c>
      <c r="H32" s="5">
        <v>0</v>
      </c>
      <c r="I32" s="5">
        <v>31</v>
      </c>
      <c r="J32" s="5">
        <v>-3</v>
      </c>
      <c r="K32" s="6">
        <v>-45</v>
      </c>
      <c r="L32" s="7">
        <v>-37</v>
      </c>
      <c r="M32" s="8">
        <v>0</v>
      </c>
      <c r="N32" s="8">
        <v>-2</v>
      </c>
      <c r="P32" s="8">
        <v>-6</v>
      </c>
      <c r="Q32" s="8">
        <v>0</v>
      </c>
      <c r="R32" s="8">
        <v>0</v>
      </c>
      <c r="S32" s="8">
        <v>20</v>
      </c>
      <c r="U32">
        <f t="shared" si="0"/>
        <v>-21</v>
      </c>
    </row>
    <row r="33" spans="1:21">
      <c r="A33" s="1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21">
      <c r="A34" s="15" t="s">
        <v>20</v>
      </c>
      <c r="B34" s="16">
        <f t="shared" ref="B34:S34" si="1">SUM(B3:B32)</f>
        <v>-3</v>
      </c>
      <c r="C34" s="16">
        <f t="shared" si="1"/>
        <v>-45</v>
      </c>
      <c r="D34" s="16">
        <f t="shared" si="1"/>
        <v>-86</v>
      </c>
      <c r="E34" s="16">
        <f t="shared" si="1"/>
        <v>-53</v>
      </c>
      <c r="F34" s="16">
        <f t="shared" si="1"/>
        <v>67</v>
      </c>
      <c r="G34" s="16">
        <f t="shared" si="1"/>
        <v>-58</v>
      </c>
      <c r="H34" s="16">
        <f t="shared" si="1"/>
        <v>-21</v>
      </c>
      <c r="I34" s="16">
        <f t="shared" si="1"/>
        <v>87</v>
      </c>
      <c r="J34" s="16">
        <f t="shared" si="1"/>
        <v>-80</v>
      </c>
      <c r="K34" s="16">
        <f t="shared" si="1"/>
        <v>-468</v>
      </c>
      <c r="L34" s="16">
        <f t="shared" si="1"/>
        <v>-465</v>
      </c>
      <c r="M34" s="16">
        <f t="shared" si="1"/>
        <v>-93</v>
      </c>
      <c r="N34" s="16">
        <f t="shared" si="1"/>
        <v>44</v>
      </c>
      <c r="O34" s="16">
        <f t="shared" si="1"/>
        <v>-43</v>
      </c>
      <c r="P34" s="16">
        <f t="shared" si="1"/>
        <v>34</v>
      </c>
      <c r="Q34" s="16">
        <f t="shared" si="1"/>
        <v>-11</v>
      </c>
      <c r="R34" s="16">
        <f t="shared" si="1"/>
        <v>-7</v>
      </c>
      <c r="S34" s="16">
        <f t="shared" si="1"/>
        <v>54</v>
      </c>
      <c r="T34" s="16"/>
      <c r="U34" s="16">
        <f>SUM(U3:U32)</f>
        <v>-1106</v>
      </c>
    </row>
    <row r="36" spans="1:21">
      <c r="A36" t="s">
        <v>52</v>
      </c>
      <c r="B36">
        <v>3746</v>
      </c>
      <c r="C36">
        <v>1873</v>
      </c>
      <c r="D36">
        <v>8840</v>
      </c>
      <c r="E36">
        <v>2093</v>
      </c>
      <c r="F36">
        <v>9654</v>
      </c>
      <c r="G36">
        <v>6050</v>
      </c>
      <c r="I36">
        <v>10465</v>
      </c>
      <c r="J36">
        <v>4311</v>
      </c>
      <c r="K36">
        <v>13371</v>
      </c>
      <c r="M36">
        <v>10191</v>
      </c>
      <c r="N36">
        <v>6776</v>
      </c>
      <c r="O36">
        <v>5677</v>
      </c>
    </row>
    <row r="37" spans="1:21">
      <c r="A37" t="s">
        <v>53</v>
      </c>
      <c r="B37" s="17">
        <f>B36*91.2/100</f>
        <v>3416.3520000000003</v>
      </c>
      <c r="C37" s="17">
        <f>C36*95.4/100</f>
        <v>1786.8420000000001</v>
      </c>
      <c r="D37" s="17">
        <f>D36*95.8/100</f>
        <v>8468.7199999999993</v>
      </c>
      <c r="E37" s="17">
        <f>E36*93.4/100</f>
        <v>1954.8620000000001</v>
      </c>
      <c r="F37" s="17">
        <f>F36*95.2/100</f>
        <v>9190.6080000000002</v>
      </c>
      <c r="G37" s="17">
        <f>G36*91.7/100</f>
        <v>5547.85</v>
      </c>
      <c r="H37" s="17"/>
      <c r="I37" s="17">
        <f>I36*95.9/100</f>
        <v>10035.935000000001</v>
      </c>
      <c r="J37" s="17">
        <f>J36*91/100</f>
        <v>3923.01</v>
      </c>
      <c r="K37" s="17">
        <f>K36*94.6/100</f>
        <v>12648.965999999999</v>
      </c>
      <c r="L37" s="17"/>
      <c r="M37" s="17">
        <f>M36*93.4/100</f>
        <v>9518.3940000000002</v>
      </c>
      <c r="N37" s="17">
        <f>N36*96.1/100</f>
        <v>6511.7359999999999</v>
      </c>
      <c r="O37" s="17">
        <f>O36*97.6/100</f>
        <v>5540.7519999999995</v>
      </c>
      <c r="P37" s="17"/>
      <c r="Q37" s="17"/>
      <c r="R37" s="17"/>
    </row>
    <row r="38" spans="1:21">
      <c r="A38" t="s">
        <v>54</v>
      </c>
      <c r="B38" s="18">
        <f t="shared" ref="B38:G38" si="2">B34/B37</f>
        <v>-8.7812965408716654E-4</v>
      </c>
      <c r="C38" s="18">
        <f t="shared" si="2"/>
        <v>-2.5184095739858362E-2</v>
      </c>
      <c r="D38" s="18">
        <f t="shared" si="2"/>
        <v>-1.0155017523309308E-2</v>
      </c>
      <c r="E38" s="18">
        <f t="shared" si="2"/>
        <v>-2.7111888204896302E-2</v>
      </c>
      <c r="F38" s="18">
        <f t="shared" si="2"/>
        <v>7.290050886731324E-3</v>
      </c>
      <c r="G38" s="18">
        <f t="shared" si="2"/>
        <v>-1.0454500392043764E-2</v>
      </c>
      <c r="H38" s="18"/>
      <c r="I38" s="18">
        <f>I34/I37</f>
        <v>8.668848492940617E-3</v>
      </c>
      <c r="J38" s="18">
        <f>J34/J37</f>
        <v>-2.0392504734884694E-2</v>
      </c>
      <c r="K38" s="18">
        <f>K34/K37</f>
        <v>-3.6999071702777921E-2</v>
      </c>
      <c r="L38" s="18"/>
      <c r="M38" s="18">
        <f>M34/M37</f>
        <v>-9.7705558311622729E-3</v>
      </c>
      <c r="N38" s="18">
        <f>N34/N37</f>
        <v>6.757030690433396E-3</v>
      </c>
      <c r="O38" s="18">
        <f>O34/O37</f>
        <v>-7.7606794168011859E-3</v>
      </c>
      <c r="P38" s="18"/>
      <c r="Q38" s="18"/>
      <c r="R38" s="18"/>
      <c r="S38" s="18"/>
      <c r="T38" s="18"/>
      <c r="U38" s="18"/>
    </row>
  </sheetData>
  <phoneticPr fontId="9" type="noConversion"/>
  <conditionalFormatting sqref="K3:L3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{E5FF5143-7D6D-4E98-A13C-00DDC564DF31}</x14:id>
        </ext>
      </extLst>
    </cfRule>
  </conditionalFormatting>
  <conditionalFormatting sqref="S5:T5 S7:T7 S18:T18 S4 S12 B4:R32 S28:S29 S10 S8 S19:S21 S16:S17 S24:S26 S31:S3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{F02076DE-3032-4416-ABB8-154847DDE6FB}</x14:id>
        </ext>
      </extLst>
    </cfRule>
  </conditionalFormatting>
  <conditionalFormatting sqref="B34:U34">
    <cfRule type="cellIs" dxfId="0" priority="4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FF5143-7D6D-4E98-A13C-00DDC564DF31}">
            <x14:dataBar gradient="0">
              <x14:cfvo type="autoMin"/>
              <x14:cfvo type="autoMax"/>
              <x14:negativeFillColor rgb="FFFF0000"/>
              <x14:axisColor rgb="FF000000"/>
            </x14:dataBar>
          </x14:cfRule>
          <xm:sqref>K3:L32</xm:sqref>
        </x14:conditionalFormatting>
        <x14:conditionalFormatting xmlns:xm="http://schemas.microsoft.com/office/excel/2006/main">
          <x14:cfRule type="dataBar" id="{F02076DE-3032-4416-ABB8-154847DDE6FB}">
            <x14:dataBar gradient="0">
              <x14:cfvo type="autoMin"/>
              <x14:cfvo type="autoMax"/>
              <x14:negativeFillColor rgb="FFFF0000"/>
              <x14:axisColor rgb="FF000000"/>
            </x14:dataBar>
          </x14:cfRule>
          <xm:sqref>S5:T5 S7:T7 S18:T18 S4 S12 B4:R32 S28:S29 S10 S8 S19:S21 S16:S17 S24:S26 S31:S32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Toutes disciplines en LGT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Hédé</dc:creator>
  <dc:description/>
  <cp:lastModifiedBy>Claire Gueville</cp:lastModifiedBy>
  <cp:revision>2</cp:revision>
  <cp:lastPrinted>2020-08-23T21:10:09Z</cp:lastPrinted>
  <dcterms:created xsi:type="dcterms:W3CDTF">2020-03-30T21:44:44Z</dcterms:created>
  <dcterms:modified xsi:type="dcterms:W3CDTF">2020-08-23T21:11:46Z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